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en" sheetId="1" r:id="rId1"/>
  </sheets>
  <calcPr calcId="124519"/>
</workbook>
</file>

<file path=xl/calcChain.xml><?xml version="1.0" encoding="utf-8"?>
<calcChain xmlns="http://schemas.openxmlformats.org/spreadsheetml/2006/main">
  <c r="B3" i="1"/>
  <c r="C3"/>
  <c r="D3"/>
  <c r="E3"/>
  <c r="F3"/>
  <c r="G3"/>
  <c r="H3"/>
  <c r="I3"/>
  <c r="J3"/>
  <c r="K3"/>
  <c r="L3"/>
  <c r="B4"/>
  <c r="C4"/>
  <c r="D4"/>
  <c r="E4"/>
  <c r="F4"/>
  <c r="G4"/>
  <c r="H4"/>
  <c r="I4"/>
  <c r="J4"/>
  <c r="K4"/>
  <c r="L4"/>
  <c r="B9"/>
  <c r="C9"/>
  <c r="D9"/>
  <c r="E9"/>
  <c r="F9"/>
  <c r="G9"/>
  <c r="H9"/>
  <c r="I9"/>
  <c r="J9"/>
  <c r="K9"/>
  <c r="L9"/>
  <c r="B12"/>
  <c r="C12"/>
  <c r="D12"/>
  <c r="E12"/>
  <c r="F12"/>
  <c r="G12"/>
  <c r="H12"/>
  <c r="I12"/>
  <c r="J12"/>
  <c r="K12"/>
  <c r="L12"/>
  <c r="B23"/>
  <c r="B14" s="1"/>
  <c r="B22" s="1"/>
  <c r="C23"/>
  <c r="C14" s="1"/>
  <c r="C22" s="1"/>
  <c r="D23"/>
  <c r="D14" s="1"/>
  <c r="D22" s="1"/>
  <c r="E23"/>
  <c r="E14" s="1"/>
  <c r="E22" s="1"/>
  <c r="F23"/>
  <c r="F14" s="1"/>
  <c r="F22" s="1"/>
  <c r="G23"/>
  <c r="G14" s="1"/>
  <c r="G22" s="1"/>
  <c r="H23"/>
  <c r="H14" s="1"/>
  <c r="H22" s="1"/>
  <c r="I23"/>
  <c r="I14" s="1"/>
  <c r="I22" s="1"/>
  <c r="J23"/>
  <c r="J14" s="1"/>
  <c r="J22" s="1"/>
  <c r="K23"/>
  <c r="K14" s="1"/>
  <c r="K22" s="1"/>
  <c r="L26"/>
  <c r="L23" s="1"/>
  <c r="L14" s="1"/>
  <c r="L22" s="1"/>
  <c r="B28"/>
  <c r="C28"/>
  <c r="C29" s="1"/>
  <c r="D28"/>
  <c r="E28"/>
  <c r="E29" s="1"/>
  <c r="F28"/>
  <c r="G28"/>
  <c r="G29" s="1"/>
  <c r="H28"/>
  <c r="I28"/>
  <c r="I29" s="1"/>
  <c r="J28"/>
  <c r="K28"/>
  <c r="K29" s="1"/>
  <c r="L28"/>
  <c r="B29"/>
  <c r="D29"/>
  <c r="F29"/>
  <c r="H29"/>
  <c r="J29"/>
  <c r="L29"/>
  <c r="B31"/>
  <c r="C31"/>
  <c r="D31"/>
  <c r="E31"/>
  <c r="F31"/>
  <c r="G31"/>
  <c r="H31"/>
  <c r="I31"/>
  <c r="J31"/>
  <c r="K31"/>
  <c r="L31"/>
  <c r="B33"/>
  <c r="C33"/>
  <c r="D33"/>
  <c r="E33"/>
  <c r="F33"/>
  <c r="G33"/>
  <c r="H33"/>
  <c r="I33"/>
  <c r="J33"/>
  <c r="K33"/>
  <c r="L33"/>
  <c r="B40"/>
  <c r="C40"/>
  <c r="D40"/>
  <c r="E40"/>
  <c r="F40"/>
  <c r="G40"/>
  <c r="H40"/>
  <c r="I40"/>
  <c r="J40"/>
  <c r="K40"/>
  <c r="L40"/>
  <c r="B43"/>
  <c r="C43"/>
  <c r="D43"/>
  <c r="E43"/>
  <c r="F43"/>
  <c r="G43"/>
  <c r="H43"/>
  <c r="I43"/>
  <c r="J43"/>
  <c r="K43"/>
  <c r="L43"/>
</calcChain>
</file>

<file path=xl/sharedStrings.xml><?xml version="1.0" encoding="utf-8"?>
<sst xmlns="http://schemas.openxmlformats.org/spreadsheetml/2006/main" count="48" uniqueCount="47">
  <si>
    <t>p.m. ONE-OFFS</t>
  </si>
  <si>
    <t>Tax burden (capital taxes excluded)</t>
  </si>
  <si>
    <t>6.051,4</t>
  </si>
  <si>
    <t>5.705,7</t>
  </si>
  <si>
    <t>5.379,9</t>
  </si>
  <si>
    <t>4.850,2</t>
  </si>
  <si>
    <t>4.497,0</t>
  </si>
  <si>
    <t>4.219,9</t>
  </si>
  <si>
    <t>Compensation of employees (total economy)</t>
  </si>
  <si>
    <t>Private Consumption &amp; imports of goods and services</t>
  </si>
  <si>
    <t>Imports of goods and services</t>
  </si>
  <si>
    <t xml:space="preserve">Private Consumption </t>
  </si>
  <si>
    <t>TAX BASES</t>
  </si>
  <si>
    <t>NOMINAL GDP</t>
  </si>
  <si>
    <t>REAL GDP(2005=100)</t>
  </si>
  <si>
    <t>General Government consolidated gross debt % of GDP</t>
  </si>
  <si>
    <t>General Government consolidated gross debt</t>
  </si>
  <si>
    <t>Gen.Govn. primary surplus</t>
  </si>
  <si>
    <t>General Government balance % of GDP</t>
  </si>
  <si>
    <t xml:space="preserve">General Government balance (ESA95) </t>
  </si>
  <si>
    <t>b. Other capital expenditure</t>
  </si>
  <si>
    <t xml:space="preserve">a. Gross fixed capital formation </t>
  </si>
  <si>
    <t>of which</t>
  </si>
  <si>
    <t>Total Capital Expenditure</t>
  </si>
  <si>
    <t>g. Other current expenditure</t>
  </si>
  <si>
    <t>f. Subsidies</t>
  </si>
  <si>
    <t>e. Interest</t>
  </si>
  <si>
    <t>d. Social transfers  in kind supplied via market producer</t>
  </si>
  <si>
    <t>c. Social transfers other than in kind</t>
  </si>
  <si>
    <t>b. Compensation of employess</t>
  </si>
  <si>
    <t>a. Intermediate consumption</t>
  </si>
  <si>
    <t xml:space="preserve">Total current expenditure </t>
  </si>
  <si>
    <t>2. TOTAL EXPENDITURE</t>
  </si>
  <si>
    <t>Total current resources (1+2+3+4)</t>
  </si>
  <si>
    <t>Capital transfers received</t>
  </si>
  <si>
    <t xml:space="preserve">  b.sales</t>
  </si>
  <si>
    <t xml:space="preserve">  a.Other current resources</t>
  </si>
  <si>
    <t>Other current resources (4)</t>
  </si>
  <si>
    <t>Social contributions (3)</t>
  </si>
  <si>
    <t>Current taxes on income and wealth, etc (2)</t>
  </si>
  <si>
    <t>Taxes on production and imports (1)</t>
  </si>
  <si>
    <t>p.m. TOTAL REVENUES (net of one-offs)</t>
  </si>
  <si>
    <t>1. TOTAL REVENUES</t>
  </si>
  <si>
    <t>2009 - est</t>
  </si>
  <si>
    <t>Forecast</t>
  </si>
  <si>
    <t>Outurn in euro</t>
  </si>
  <si>
    <t>Public Finances: ESA95, LEVELS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</si>
</sst>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.0"/>
    <numFmt numFmtId="165" formatCode="0.0000"/>
    <numFmt numFmtId="166" formatCode="0_)"/>
    <numFmt numFmtId="167" formatCode="_-* #,##0.0\ _Δ_ρ_χ_-;\-* #,##0.0\ _Δ_ρ_χ_-;_-* &quot;-&quot;??\ _Δ_ρ_χ_-;_-@_-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  <charset val="161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/>
    <xf numFmtId="164" fontId="4" fillId="0" borderId="0" xfId="1" applyNumberFormat="1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64" fontId="4" fillId="0" borderId="8" xfId="1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0" fontId="4" fillId="0" borderId="9" xfId="0" applyFont="1" applyFill="1" applyBorder="1"/>
    <xf numFmtId="0" fontId="0" fillId="0" borderId="10" xfId="0" applyBorder="1"/>
    <xf numFmtId="165" fontId="4" fillId="0" borderId="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7" xfId="1" applyNumberFormat="1" applyFont="1" applyFill="1" applyBorder="1" applyAlignment="1" applyProtection="1">
      <alignment horizontal="center"/>
    </xf>
    <xf numFmtId="164" fontId="4" fillId="2" borderId="13" xfId="1" applyNumberFormat="1" applyFont="1" applyFill="1" applyBorder="1" applyAlignment="1">
      <alignment horizontal="left"/>
    </xf>
    <xf numFmtId="164" fontId="4" fillId="0" borderId="11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164" fontId="4" fillId="0" borderId="12" xfId="1" applyNumberFormat="1" applyFont="1" applyBorder="1" applyAlignment="1" applyProtection="1">
      <alignment horizontal="center"/>
    </xf>
    <xf numFmtId="164" fontId="4" fillId="0" borderId="12" xfId="1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64" fontId="4" fillId="3" borderId="14" xfId="1" applyNumberFormat="1" applyFont="1" applyFill="1" applyBorder="1" applyAlignment="1">
      <alignment horizontal="center"/>
    </xf>
    <xf numFmtId="164" fontId="4" fillId="3" borderId="12" xfId="1" applyNumberFormat="1" applyFont="1" applyFill="1" applyBorder="1" applyAlignment="1" applyProtection="1">
      <alignment horizontal="center"/>
    </xf>
    <xf numFmtId="164" fontId="4" fillId="3" borderId="12" xfId="1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left"/>
    </xf>
    <xf numFmtId="164" fontId="4" fillId="3" borderId="11" xfId="1" applyNumberFormat="1" applyFont="1" applyFill="1" applyBorder="1" applyAlignment="1" applyProtection="1">
      <alignment horizontal="center"/>
    </xf>
    <xf numFmtId="164" fontId="4" fillId="3" borderId="13" xfId="1" applyNumberFormat="1" applyFont="1" applyFill="1" applyBorder="1" applyAlignment="1" applyProtection="1">
      <alignment horizontal="center"/>
    </xf>
    <xf numFmtId="164" fontId="4" fillId="3" borderId="14" xfId="1" applyNumberFormat="1" applyFont="1" applyFill="1" applyBorder="1" applyAlignment="1" applyProtection="1">
      <alignment horizontal="center"/>
    </xf>
    <xf numFmtId="0" fontId="4" fillId="3" borderId="15" xfId="0" applyFont="1" applyFill="1" applyBorder="1" applyAlignment="1">
      <alignment horizontal="left"/>
    </xf>
    <xf numFmtId="164" fontId="4" fillId="0" borderId="11" xfId="1" applyNumberFormat="1" applyFont="1" applyFill="1" applyBorder="1" applyAlignment="1" applyProtection="1">
      <alignment horizontal="center"/>
    </xf>
    <xf numFmtId="164" fontId="4" fillId="0" borderId="12" xfId="1" applyNumberFormat="1" applyFont="1" applyFill="1" applyBorder="1" applyAlignment="1" applyProtection="1">
      <alignment horizontal="center"/>
    </xf>
    <xf numFmtId="164" fontId="4" fillId="0" borderId="13" xfId="1" applyNumberFormat="1" applyFont="1" applyFill="1" applyBorder="1" applyAlignment="1" applyProtection="1">
      <alignment horizontal="center"/>
    </xf>
    <xf numFmtId="164" fontId="4" fillId="0" borderId="14" xfId="1" applyNumberFormat="1" applyFont="1" applyFill="1" applyBorder="1" applyAlignment="1" applyProtection="1">
      <alignment horizontal="center"/>
    </xf>
    <xf numFmtId="164" fontId="4" fillId="0" borderId="11" xfId="1" applyNumberFormat="1" applyFont="1" applyFill="1" applyBorder="1"/>
    <xf numFmtId="164" fontId="4" fillId="0" borderId="12" xfId="1" applyNumberFormat="1" applyFont="1" applyFill="1" applyBorder="1"/>
    <xf numFmtId="164" fontId="4" fillId="0" borderId="13" xfId="1" applyNumberFormat="1" applyFont="1" applyFill="1" applyBorder="1"/>
    <xf numFmtId="164" fontId="4" fillId="0" borderId="14" xfId="1" applyNumberFormat="1" applyFont="1" applyFill="1" applyBorder="1"/>
    <xf numFmtId="164" fontId="4" fillId="0" borderId="12" xfId="1" applyNumberFormat="1" applyFont="1" applyBorder="1"/>
    <xf numFmtId="164" fontId="4" fillId="0" borderId="13" xfId="0" applyNumberFormat="1" applyFont="1" applyBorder="1"/>
    <xf numFmtId="164" fontId="5" fillId="3" borderId="11" xfId="1" applyNumberFormat="1" applyFont="1" applyFill="1" applyBorder="1" applyAlignment="1" applyProtection="1">
      <alignment horizontal="center"/>
    </xf>
    <xf numFmtId="164" fontId="5" fillId="3" borderId="12" xfId="1" applyNumberFormat="1" applyFont="1" applyFill="1" applyBorder="1" applyAlignment="1" applyProtection="1">
      <alignment horizontal="center"/>
    </xf>
    <xf numFmtId="164" fontId="5" fillId="3" borderId="13" xfId="1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2" fillId="0" borderId="0" xfId="0" applyFont="1"/>
    <xf numFmtId="164" fontId="3" fillId="0" borderId="11" xfId="1" applyNumberFormat="1" applyFont="1" applyFill="1" applyBorder="1" applyAlignment="1" applyProtection="1">
      <alignment horizontal="center"/>
    </xf>
    <xf numFmtId="164" fontId="3" fillId="0" borderId="12" xfId="1" applyNumberFormat="1" applyFont="1" applyFill="1" applyBorder="1" applyAlignment="1" applyProtection="1">
      <alignment horizontal="center"/>
    </xf>
    <xf numFmtId="164" fontId="3" fillId="0" borderId="13" xfId="1" applyNumberFormat="1" applyFont="1" applyFill="1" applyBorder="1" applyAlignment="1" applyProtection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12" xfId="1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66" fontId="4" fillId="0" borderId="15" xfId="0" applyNumberFormat="1" applyFont="1" applyFill="1" applyBorder="1" applyAlignment="1" applyProtection="1">
      <alignment horizontal="left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 applyProtection="1">
      <alignment horizontal="left"/>
    </xf>
    <xf numFmtId="164" fontId="3" fillId="2" borderId="16" xfId="1" applyNumberFormat="1" applyFont="1" applyFill="1" applyBorder="1" applyAlignment="1">
      <alignment horizontal="center"/>
    </xf>
    <xf numFmtId="164" fontId="3" fillId="2" borderId="13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6" fillId="2" borderId="13" xfId="1" applyNumberFormat="1" applyFont="1" applyFill="1" applyBorder="1" applyAlignment="1">
      <alignment horizontal="left"/>
    </xf>
    <xf numFmtId="164" fontId="5" fillId="0" borderId="11" xfId="1" applyNumberFormat="1" applyFont="1" applyFill="1" applyBorder="1" applyAlignment="1" applyProtection="1">
      <alignment horizontal="center"/>
    </xf>
    <xf numFmtId="164" fontId="5" fillId="0" borderId="16" xfId="1" applyNumberFormat="1" applyFont="1" applyFill="1" applyBorder="1" applyAlignment="1" applyProtection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166" fontId="4" fillId="0" borderId="15" xfId="0" applyNumberFormat="1" applyFont="1" applyBorder="1" applyAlignment="1" applyProtection="1">
      <alignment horizontal="left" indent="4"/>
    </xf>
    <xf numFmtId="164" fontId="4" fillId="0" borderId="16" xfId="1" applyNumberFormat="1" applyFont="1" applyFill="1" applyBorder="1" applyAlignment="1" applyProtection="1">
      <alignment horizontal="center"/>
    </xf>
    <xf numFmtId="164" fontId="4" fillId="2" borderId="16" xfId="1" applyNumberFormat="1" applyFont="1" applyFill="1" applyBorder="1" applyAlignment="1">
      <alignment horizontal="center"/>
    </xf>
    <xf numFmtId="166" fontId="3" fillId="0" borderId="15" xfId="0" applyNumberFormat="1" applyFont="1" applyBorder="1" applyAlignment="1" applyProtection="1">
      <alignment horizontal="left" indent="2"/>
    </xf>
    <xf numFmtId="164" fontId="4" fillId="0" borderId="16" xfId="1" applyNumberFormat="1" applyFont="1" applyFill="1" applyBorder="1" applyAlignment="1">
      <alignment horizontal="center"/>
    </xf>
    <xf numFmtId="164" fontId="7" fillId="0" borderId="11" xfId="1" applyNumberFormat="1" applyFont="1" applyFill="1" applyBorder="1" applyAlignment="1" applyProtection="1">
      <alignment horizontal="center"/>
    </xf>
    <xf numFmtId="164" fontId="7" fillId="0" borderId="16" xfId="1" applyNumberFormat="1" applyFont="1" applyFill="1" applyBorder="1" applyAlignment="1" applyProtection="1">
      <alignment horizontal="center"/>
    </xf>
    <xf numFmtId="164" fontId="7" fillId="4" borderId="13" xfId="1" applyNumberFormat="1" applyFont="1" applyFill="1" applyBorder="1" applyAlignment="1" applyProtection="1">
      <alignment horizontal="center"/>
    </xf>
    <xf numFmtId="164" fontId="8" fillId="4" borderId="17" xfId="1" applyNumberFormat="1" applyFont="1" applyFill="1" applyBorder="1" applyAlignment="1" applyProtection="1">
      <alignment horizontal="center"/>
    </xf>
    <xf numFmtId="164" fontId="8" fillId="4" borderId="12" xfId="1" applyNumberFormat="1" applyFont="1" applyFill="1" applyBorder="1" applyAlignment="1" applyProtection="1">
      <alignment horizontal="center"/>
    </xf>
    <xf numFmtId="164" fontId="8" fillId="0" borderId="12" xfId="1" applyNumberFormat="1" applyFont="1" applyBorder="1" applyAlignment="1" applyProtection="1">
      <alignment horizontal="center"/>
    </xf>
    <xf numFmtId="164" fontId="8" fillId="0" borderId="12" xfId="1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6" fontId="8" fillId="0" borderId="15" xfId="0" applyNumberFormat="1" applyFont="1" applyBorder="1" applyAlignment="1" applyProtection="1">
      <alignment horizontal="left" indent="6"/>
    </xf>
    <xf numFmtId="164" fontId="8" fillId="0" borderId="11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164" fontId="8" fillId="4" borderId="13" xfId="1" applyNumberFormat="1" applyFont="1" applyFill="1" applyBorder="1" applyAlignment="1">
      <alignment horizontal="center"/>
    </xf>
    <xf numFmtId="164" fontId="4" fillId="4" borderId="17" xfId="1" applyNumberFormat="1" applyFont="1" applyFill="1" applyBorder="1" applyAlignment="1" applyProtection="1">
      <alignment horizontal="center"/>
    </xf>
    <xf numFmtId="164" fontId="8" fillId="4" borderId="12" xfId="1" applyNumberFormat="1" applyFont="1" applyFill="1" applyBorder="1" applyAlignment="1">
      <alignment horizontal="center"/>
    </xf>
    <xf numFmtId="164" fontId="4" fillId="2" borderId="18" xfId="1" applyNumberFormat="1" applyFont="1" applyFill="1" applyBorder="1" applyAlignment="1">
      <alignment horizontal="center"/>
    </xf>
    <xf numFmtId="164" fontId="4" fillId="2" borderId="19" xfId="1" applyNumberFormat="1" applyFont="1" applyFill="1" applyBorder="1" applyAlignment="1">
      <alignment horizontal="center"/>
    </xf>
    <xf numFmtId="164" fontId="4" fillId="2" borderId="20" xfId="1" applyNumberFormat="1" applyFont="1" applyFill="1" applyBorder="1" applyAlignment="1">
      <alignment horizontal="center"/>
    </xf>
    <xf numFmtId="164" fontId="4" fillId="2" borderId="21" xfId="1" applyNumberFormat="1" applyFont="1" applyFill="1" applyBorder="1" applyAlignment="1">
      <alignment horizontal="center"/>
    </xf>
    <xf numFmtId="166" fontId="3" fillId="0" borderId="22" xfId="0" applyNumberFormat="1" applyFont="1" applyBorder="1" applyAlignment="1" applyProtection="1">
      <alignment horizontal="left" indent="2"/>
    </xf>
    <xf numFmtId="164" fontId="3" fillId="2" borderId="23" xfId="1" applyNumberFormat="1" applyFont="1" applyFill="1" applyBorder="1" applyAlignment="1" applyProtection="1">
      <alignment horizontal="center" vertical="center"/>
    </xf>
    <xf numFmtId="164" fontId="3" fillId="2" borderId="24" xfId="1" applyNumberFormat="1" applyFont="1" applyFill="1" applyBorder="1" applyAlignment="1" applyProtection="1">
      <alignment horizontal="center" vertical="center"/>
    </xf>
    <xf numFmtId="164" fontId="3" fillId="2" borderId="25" xfId="1" applyNumberFormat="1" applyFont="1" applyFill="1" applyBorder="1" applyAlignment="1" applyProtection="1">
      <alignment horizontal="center" vertical="center"/>
    </xf>
    <xf numFmtId="164" fontId="3" fillId="2" borderId="26" xfId="1" applyNumberFormat="1" applyFont="1" applyFill="1" applyBorder="1" applyAlignment="1" applyProtection="1">
      <alignment horizontal="center" vertical="center"/>
    </xf>
    <xf numFmtId="0" fontId="3" fillId="0" borderId="27" xfId="0" applyFont="1" applyBorder="1" applyAlignment="1">
      <alignment vertical="center"/>
    </xf>
    <xf numFmtId="164" fontId="4" fillId="2" borderId="23" xfId="1" applyNumberFormat="1" applyFont="1" applyFill="1" applyBorder="1" applyAlignment="1">
      <alignment horizontal="center"/>
    </xf>
    <xf numFmtId="164" fontId="4" fillId="2" borderId="24" xfId="1" applyNumberFormat="1" applyFont="1" applyFill="1" applyBorder="1" applyAlignment="1">
      <alignment horizontal="center"/>
    </xf>
    <xf numFmtId="164" fontId="4" fillId="2" borderId="25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 applyProtection="1">
      <alignment horizontal="center"/>
    </xf>
    <xf numFmtId="164" fontId="5" fillId="0" borderId="28" xfId="1" applyNumberFormat="1" applyFont="1" applyFill="1" applyBorder="1" applyAlignment="1" applyProtection="1">
      <alignment horizontal="center"/>
    </xf>
    <xf numFmtId="164" fontId="5" fillId="0" borderId="29" xfId="1" applyNumberFormat="1" applyFont="1" applyFill="1" applyBorder="1" applyAlignment="1" applyProtection="1">
      <alignment horizontal="center"/>
    </xf>
    <xf numFmtId="164" fontId="4" fillId="0" borderId="30" xfId="1" applyNumberFormat="1" applyFont="1" applyFill="1" applyBorder="1" applyAlignment="1" applyProtection="1">
      <alignment horizontal="center"/>
    </xf>
    <xf numFmtId="164" fontId="4" fillId="0" borderId="31" xfId="1" applyNumberFormat="1" applyFont="1" applyFill="1" applyBorder="1" applyAlignment="1" applyProtection="1">
      <alignment horizontal="center"/>
    </xf>
    <xf numFmtId="164" fontId="4" fillId="0" borderId="32" xfId="1" applyNumberFormat="1" applyFont="1" applyFill="1" applyBorder="1" applyAlignment="1" applyProtection="1">
      <alignment horizontal="center"/>
    </xf>
    <xf numFmtId="166" fontId="4" fillId="0" borderId="33" xfId="0" applyNumberFormat="1" applyFont="1" applyBorder="1" applyAlignment="1" applyProtection="1">
      <alignment horizontal="left" indent="2"/>
    </xf>
    <xf numFmtId="164" fontId="4" fillId="0" borderId="34" xfId="1" applyNumberFormat="1" applyFont="1" applyFill="1" applyBorder="1" applyAlignment="1" applyProtection="1">
      <alignment horizontal="center"/>
    </xf>
    <xf numFmtId="164" fontId="4" fillId="0" borderId="35" xfId="1" applyNumberFormat="1" applyFont="1" applyFill="1" applyBorder="1" applyAlignment="1" applyProtection="1">
      <alignment horizontal="center"/>
    </xf>
    <xf numFmtId="166" fontId="4" fillId="0" borderId="36" xfId="0" applyNumberFormat="1" applyFont="1" applyBorder="1" applyAlignment="1" applyProtection="1">
      <alignment horizontal="left" indent="2"/>
    </xf>
    <xf numFmtId="164" fontId="5" fillId="0" borderId="12" xfId="1" applyNumberFormat="1" applyFont="1" applyFill="1" applyBorder="1" applyAlignment="1" applyProtection="1">
      <alignment horizontal="center"/>
    </xf>
    <xf numFmtId="166" fontId="4" fillId="0" borderId="15" xfId="0" applyNumberFormat="1" applyFont="1" applyBorder="1" applyAlignment="1" applyProtection="1">
      <alignment horizontal="left" indent="2"/>
    </xf>
    <xf numFmtId="164" fontId="5" fillId="0" borderId="37" xfId="1" applyNumberFormat="1" applyFont="1" applyFill="1" applyBorder="1" applyAlignment="1" applyProtection="1">
      <alignment horizontal="center"/>
    </xf>
    <xf numFmtId="164" fontId="5" fillId="0" borderId="34" xfId="1" applyNumberFormat="1" applyFont="1" applyFill="1" applyBorder="1" applyAlignment="1" applyProtection="1">
      <alignment horizontal="center"/>
    </xf>
    <xf numFmtId="164" fontId="5" fillId="0" borderId="35" xfId="1" applyNumberFormat="1" applyFont="1" applyFill="1" applyBorder="1" applyAlignment="1" applyProtection="1">
      <alignment horizontal="center"/>
    </xf>
    <xf numFmtId="164" fontId="4" fillId="0" borderId="38" xfId="1" applyNumberFormat="1" applyFont="1" applyFill="1" applyBorder="1" applyAlignment="1" applyProtection="1">
      <alignment horizontal="center"/>
    </xf>
    <xf numFmtId="164" fontId="4" fillId="0" borderId="19" xfId="1" applyNumberFormat="1" applyFont="1" applyFill="1" applyBorder="1" applyAlignment="1" applyProtection="1">
      <alignment horizontal="center"/>
    </xf>
    <xf numFmtId="164" fontId="4" fillId="0" borderId="20" xfId="1" applyNumberFormat="1" applyFont="1" applyFill="1" applyBorder="1" applyAlignment="1" applyProtection="1">
      <alignment horizontal="center"/>
    </xf>
    <xf numFmtId="166" fontId="4" fillId="0" borderId="22" xfId="0" applyNumberFormat="1" applyFont="1" applyBorder="1" applyAlignment="1" applyProtection="1">
      <alignment horizontal="left" indent="2"/>
    </xf>
    <xf numFmtId="166" fontId="3" fillId="0" borderId="25" xfId="0" applyNumberFormat="1" applyFont="1" applyBorder="1" applyAlignment="1" applyProtection="1">
      <alignment horizontal="left" indent="2"/>
    </xf>
    <xf numFmtId="164" fontId="3" fillId="2" borderId="39" xfId="1" applyNumberFormat="1" applyFont="1" applyFill="1" applyBorder="1" applyAlignment="1" applyProtection="1">
      <alignment horizontal="center" vertical="center"/>
    </xf>
    <xf numFmtId="0" fontId="3" fillId="5" borderId="40" xfId="1" applyNumberFormat="1" applyFont="1" applyFill="1" applyBorder="1" applyAlignment="1" applyProtection="1">
      <alignment horizontal="center" vertical="center"/>
    </xf>
    <xf numFmtId="0" fontId="3" fillId="6" borderId="0" xfId="1" applyNumberFormat="1" applyFont="1" applyFill="1" applyBorder="1" applyAlignment="1" applyProtection="1">
      <alignment horizontal="center" vertical="center"/>
    </xf>
    <xf numFmtId="166" fontId="3" fillId="6" borderId="41" xfId="0" applyNumberFormat="1" applyFont="1" applyFill="1" applyBorder="1" applyAlignment="1" applyProtection="1">
      <alignment horizontal="center" vertical="center"/>
    </xf>
    <xf numFmtId="0" fontId="3" fillId="6" borderId="8" xfId="1" applyNumberFormat="1" applyFont="1" applyFill="1" applyBorder="1" applyAlignment="1" applyProtection="1">
      <alignment horizontal="center" vertical="center"/>
    </xf>
    <xf numFmtId="0" fontId="3" fillId="6" borderId="42" xfId="1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7" fontId="3" fillId="5" borderId="43" xfId="1" applyNumberFormat="1" applyFont="1" applyFill="1" applyBorder="1" applyAlignment="1">
      <alignment horizontal="center" vertical="center" wrapText="1" shrinkToFit="1"/>
    </xf>
    <xf numFmtId="0" fontId="9" fillId="6" borderId="44" xfId="0" applyFont="1" applyFill="1" applyBorder="1" applyAlignment="1">
      <alignment horizontal="center" vertical="center" wrapText="1" shrinkToFit="1"/>
    </xf>
    <xf numFmtId="0" fontId="9" fillId="6" borderId="45" xfId="0" applyFont="1" applyFill="1" applyBorder="1" applyAlignment="1">
      <alignment horizontal="center" vertical="center" wrapText="1" shrinkToFit="1"/>
    </xf>
    <xf numFmtId="0" fontId="9" fillId="6" borderId="46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A9" sqref="A9"/>
    </sheetView>
  </sheetViews>
  <sheetFormatPr defaultRowHeight="15"/>
  <cols>
    <col min="1" max="1" width="62.85546875" bestFit="1" customWidth="1"/>
    <col min="2" max="10" width="9.5703125" bestFit="1" customWidth="1"/>
    <col min="11" max="11" width="11.5703125" bestFit="1" customWidth="1"/>
    <col min="12" max="12" width="11.42578125" customWidth="1"/>
  </cols>
  <sheetData>
    <row r="1" spans="1:12" ht="61.5" customHeight="1" thickBot="1">
      <c r="A1" s="139" t="s">
        <v>46</v>
      </c>
      <c r="B1" s="138" t="s">
        <v>45</v>
      </c>
      <c r="C1" s="137"/>
      <c r="D1" s="137"/>
      <c r="E1" s="137"/>
      <c r="F1" s="137"/>
      <c r="G1" s="137"/>
      <c r="H1" s="137"/>
      <c r="I1" s="137"/>
      <c r="J1" s="137"/>
      <c r="K1" s="136"/>
      <c r="L1" s="135" t="s">
        <v>44</v>
      </c>
    </row>
    <row r="2" spans="1:12" ht="15.75">
      <c r="A2" s="134"/>
      <c r="B2" s="131">
        <v>2000</v>
      </c>
      <c r="C2" s="130">
        <v>2001</v>
      </c>
      <c r="D2" s="130">
        <v>2002</v>
      </c>
      <c r="E2" s="130">
        <v>2003</v>
      </c>
      <c r="F2" s="130">
        <v>2004</v>
      </c>
      <c r="G2" s="130">
        <v>2005</v>
      </c>
      <c r="H2" s="133">
        <v>2006</v>
      </c>
      <c r="I2" s="132">
        <v>2007</v>
      </c>
      <c r="J2" s="131">
        <v>2008</v>
      </c>
      <c r="K2" s="130" t="s">
        <v>43</v>
      </c>
      <c r="L2" s="129">
        <v>2010</v>
      </c>
    </row>
    <row r="3" spans="1:12" ht="15.75">
      <c r="A3" s="103" t="s">
        <v>42</v>
      </c>
      <c r="B3" s="101">
        <f>+B5+B6+B7+B8+B11</f>
        <v>3426.7000000000003</v>
      </c>
      <c r="C3" s="100">
        <f>+C5+C6+C7+C8+C11</f>
        <v>3818.0999999999995</v>
      </c>
      <c r="D3" s="100">
        <f>+D5+D6+D7+D8+D11</f>
        <v>3935.7</v>
      </c>
      <c r="E3" s="100">
        <f>+E5+E6+E7+E8+E11</f>
        <v>4531</v>
      </c>
      <c r="F3" s="100">
        <f>+F5+F6+F7+F8+F11</f>
        <v>4897.9999999999991</v>
      </c>
      <c r="G3" s="100">
        <f>+G5+G6+G7+G8+G11</f>
        <v>5540.6</v>
      </c>
      <c r="H3" s="100">
        <f>+H5+H6+H7+H8+H11</f>
        <v>6098.5999999999995</v>
      </c>
      <c r="I3" s="102">
        <f>+I5+I6+I7+I8+I11</f>
        <v>7230.9999999999991</v>
      </c>
      <c r="J3" s="101">
        <f>+J5+J6+J7+J8+J11</f>
        <v>7503.3</v>
      </c>
      <c r="K3" s="100">
        <f>+K5+K6+K7+K8+K11</f>
        <v>6832.4</v>
      </c>
      <c r="L3" s="128">
        <f>+L5+L6+L7+L8+L11</f>
        <v>7208.0121099999997</v>
      </c>
    </row>
    <row r="4" spans="1:12" ht="15.75">
      <c r="A4" s="127" t="s">
        <v>41</v>
      </c>
      <c r="B4" s="106">
        <f>+B3-B46</f>
        <v>3426.7000000000003</v>
      </c>
      <c r="C4" s="105">
        <f>+C3-C46</f>
        <v>3818.0999999999995</v>
      </c>
      <c r="D4" s="105">
        <f>+D3-D46</f>
        <v>3901.5279711724761</v>
      </c>
      <c r="E4" s="105">
        <f>+E3-E46</f>
        <v>4325.9678270348586</v>
      </c>
      <c r="F4" s="105">
        <f>+F3-F46</f>
        <v>4761.3118846899051</v>
      </c>
      <c r="G4" s="105">
        <f>+G3-G46</f>
        <v>5420.9978991036678</v>
      </c>
      <c r="H4" s="105">
        <f>+H3-H46</f>
        <v>6098.5999999999995</v>
      </c>
      <c r="I4" s="107">
        <f>+I3-I46</f>
        <v>7230.9999999999991</v>
      </c>
      <c r="J4" s="106">
        <f>+J3-J46</f>
        <v>7503.3</v>
      </c>
      <c r="K4" s="105">
        <f>+K3-K46</f>
        <v>6832.4</v>
      </c>
      <c r="L4" s="104">
        <f>+L3-L45</f>
        <v>7208.0121099999997</v>
      </c>
    </row>
    <row r="5" spans="1:12" ht="15.75">
      <c r="A5" s="126" t="s">
        <v>40</v>
      </c>
      <c r="B5" s="125">
        <v>1228.3</v>
      </c>
      <c r="C5" s="124">
        <v>1377.7</v>
      </c>
      <c r="D5" s="124">
        <v>1463.3</v>
      </c>
      <c r="E5" s="124">
        <v>1923.5</v>
      </c>
      <c r="F5" s="124">
        <v>2130</v>
      </c>
      <c r="G5" s="124">
        <v>2271</v>
      </c>
      <c r="H5" s="124">
        <v>2545.8000000000002</v>
      </c>
      <c r="I5" s="123">
        <v>3076.3</v>
      </c>
      <c r="J5" s="122">
        <v>3168.9</v>
      </c>
      <c r="K5" s="121">
        <v>2541.6999999999998</v>
      </c>
      <c r="L5" s="120">
        <v>2685.1551299999996</v>
      </c>
    </row>
    <row r="6" spans="1:12" ht="15.75">
      <c r="A6" s="119" t="s">
        <v>39</v>
      </c>
      <c r="B6" s="116">
        <v>1081</v>
      </c>
      <c r="C6" s="115">
        <v>1182.5</v>
      </c>
      <c r="D6" s="115">
        <v>1222.4000000000001</v>
      </c>
      <c r="E6" s="115">
        <v>1125.0999999999999</v>
      </c>
      <c r="F6" s="115">
        <v>1012.7</v>
      </c>
      <c r="G6" s="115">
        <v>1244.4000000000001</v>
      </c>
      <c r="H6" s="115">
        <v>1555.2</v>
      </c>
      <c r="I6" s="43">
        <v>2180.6999999999998</v>
      </c>
      <c r="J6" s="74">
        <v>2220.3000000000002</v>
      </c>
      <c r="K6" s="118">
        <v>1889.8</v>
      </c>
      <c r="L6" s="120">
        <v>2015.7859000000001</v>
      </c>
    </row>
    <row r="7" spans="1:12" ht="15.75">
      <c r="A7" s="119" t="s">
        <v>38</v>
      </c>
      <c r="B7" s="116">
        <v>646.6</v>
      </c>
      <c r="C7" s="115">
        <v>720.2</v>
      </c>
      <c r="D7" s="115">
        <v>735.9</v>
      </c>
      <c r="E7" s="115">
        <v>821.1</v>
      </c>
      <c r="F7" s="115">
        <v>972.4</v>
      </c>
      <c r="G7" s="115">
        <v>1110.7</v>
      </c>
      <c r="H7" s="115">
        <v>1128.4000000000001</v>
      </c>
      <c r="I7" s="43">
        <v>1194.7</v>
      </c>
      <c r="J7" s="74">
        <v>1332.5</v>
      </c>
      <c r="K7" s="118">
        <v>1570.3</v>
      </c>
      <c r="L7" s="120">
        <v>1670.1710800000001</v>
      </c>
    </row>
    <row r="8" spans="1:12" ht="15.75">
      <c r="A8" s="119" t="s">
        <v>37</v>
      </c>
      <c r="B8" s="116">
        <v>463.5</v>
      </c>
      <c r="C8" s="115">
        <v>531</v>
      </c>
      <c r="D8" s="115">
        <v>509.6</v>
      </c>
      <c r="E8" s="115">
        <v>651.5</v>
      </c>
      <c r="F8" s="115">
        <v>686.7</v>
      </c>
      <c r="G8" s="115">
        <v>779.8</v>
      </c>
      <c r="H8" s="115">
        <v>858</v>
      </c>
      <c r="I8" s="43">
        <v>767.9</v>
      </c>
      <c r="J8" s="74">
        <v>772.7</v>
      </c>
      <c r="K8" s="118">
        <v>809.9</v>
      </c>
      <c r="L8" s="72">
        <v>821.9</v>
      </c>
    </row>
    <row r="9" spans="1:12" ht="15.75">
      <c r="A9" s="117" t="s">
        <v>36</v>
      </c>
      <c r="B9" s="116">
        <f>+B8-B10</f>
        <v>207.2</v>
      </c>
      <c r="C9" s="115">
        <f>+C8-C10</f>
        <v>260.60000000000002</v>
      </c>
      <c r="D9" s="115">
        <f>+D8-D10</f>
        <v>221.60000000000002</v>
      </c>
      <c r="E9" s="115">
        <f>+E8-E10</f>
        <v>335.1</v>
      </c>
      <c r="F9" s="115">
        <f>+F8-F10</f>
        <v>327.90000000000003</v>
      </c>
      <c r="G9" s="115">
        <f>+G8-G10</f>
        <v>383.9</v>
      </c>
      <c r="H9" s="115">
        <f>+H8-H10</f>
        <v>448</v>
      </c>
      <c r="I9" s="43">
        <f>+I8-I10</f>
        <v>278.89999999999998</v>
      </c>
      <c r="J9" s="42">
        <f>+J8-J10</f>
        <v>267.70000000000005</v>
      </c>
      <c r="K9" s="41">
        <f>+K8-K10</f>
        <v>309.89999999999998</v>
      </c>
      <c r="L9" s="40">
        <f>+L8-L10</f>
        <v>301.89999999999998</v>
      </c>
    </row>
    <row r="10" spans="1:12" ht="15.75">
      <c r="A10" s="117" t="s">
        <v>35</v>
      </c>
      <c r="B10" s="116">
        <v>256.3</v>
      </c>
      <c r="C10" s="115">
        <v>270.39999999999998</v>
      </c>
      <c r="D10" s="115">
        <v>288</v>
      </c>
      <c r="E10" s="115">
        <v>316.39999999999998</v>
      </c>
      <c r="F10" s="115">
        <v>358.8</v>
      </c>
      <c r="G10" s="115">
        <v>395.9</v>
      </c>
      <c r="H10" s="115">
        <v>410</v>
      </c>
      <c r="I10" s="111">
        <v>489</v>
      </c>
      <c r="J10" s="110">
        <v>505</v>
      </c>
      <c r="K10" s="109">
        <v>500</v>
      </c>
      <c r="L10" s="108">
        <v>520</v>
      </c>
    </row>
    <row r="11" spans="1:12" ht="15.75">
      <c r="A11" s="114" t="s">
        <v>34</v>
      </c>
      <c r="B11" s="113">
        <v>7.3</v>
      </c>
      <c r="C11" s="112">
        <v>6.7</v>
      </c>
      <c r="D11" s="112">
        <v>4.5</v>
      </c>
      <c r="E11" s="112">
        <v>9.8000000000000007</v>
      </c>
      <c r="F11" s="112">
        <v>96.2</v>
      </c>
      <c r="G11" s="112">
        <v>134.69999999999999</v>
      </c>
      <c r="H11" s="112">
        <v>11.2</v>
      </c>
      <c r="I11" s="111">
        <v>11.4</v>
      </c>
      <c r="J11" s="110">
        <v>8.9</v>
      </c>
      <c r="K11" s="109">
        <v>20.7</v>
      </c>
      <c r="L11" s="108">
        <v>15</v>
      </c>
    </row>
    <row r="12" spans="1:12" ht="15.75">
      <c r="A12" s="98" t="s">
        <v>33</v>
      </c>
      <c r="B12" s="106">
        <f>SUM(B5:B8)</f>
        <v>3419.4</v>
      </c>
      <c r="C12" s="105">
        <f>SUM(C5:C8)</f>
        <v>3811.3999999999996</v>
      </c>
      <c r="D12" s="105">
        <f>SUM(D5:D8)</f>
        <v>3931.2</v>
      </c>
      <c r="E12" s="105">
        <f>SUM(E5:E8)</f>
        <v>4521.2</v>
      </c>
      <c r="F12" s="105">
        <f>SUM(F5:F8)</f>
        <v>4801.7999999999993</v>
      </c>
      <c r="G12" s="105">
        <f>SUM(G5:G8)</f>
        <v>5405.9000000000005</v>
      </c>
      <c r="H12" s="105">
        <f>SUM(H5:H8)</f>
        <v>6087.4</v>
      </c>
      <c r="I12" s="107">
        <f>SUM(I5:I8)</f>
        <v>7219.5999999999995</v>
      </c>
      <c r="J12" s="106">
        <f>SUM(J5:J8)</f>
        <v>7494.4000000000005</v>
      </c>
      <c r="K12" s="105">
        <f>SUM(K5:K8)</f>
        <v>6811.7</v>
      </c>
      <c r="L12" s="104">
        <f>SUM(L5:L8)</f>
        <v>7193.0121099999997</v>
      </c>
    </row>
    <row r="13" spans="1:12" ht="15.75">
      <c r="A13" s="103" t="s">
        <v>32</v>
      </c>
      <c r="B13" s="101">
        <v>3655.4</v>
      </c>
      <c r="C13" s="100">
        <v>4055.1</v>
      </c>
      <c r="D13" s="100">
        <v>4419.3</v>
      </c>
      <c r="E13" s="100">
        <v>5294.2</v>
      </c>
      <c r="F13" s="100">
        <v>5413.6</v>
      </c>
      <c r="G13" s="100">
        <v>5866.1</v>
      </c>
      <c r="H13" s="100">
        <v>6271.1</v>
      </c>
      <c r="I13" s="102">
        <v>6693.6</v>
      </c>
      <c r="J13" s="101">
        <v>7345.7</v>
      </c>
      <c r="K13" s="100">
        <v>7861.1</v>
      </c>
      <c r="L13" s="99">
        <v>8248.5774999999994</v>
      </c>
    </row>
    <row r="14" spans="1:12" ht="15.75">
      <c r="A14" s="98" t="s">
        <v>31</v>
      </c>
      <c r="B14" s="96">
        <f>+B13-B23</f>
        <v>3311.8</v>
      </c>
      <c r="C14" s="95">
        <f>+C13-C23</f>
        <v>3694.4</v>
      </c>
      <c r="D14" s="95">
        <f>+D13-D23</f>
        <v>4028.9</v>
      </c>
      <c r="E14" s="95">
        <f>+E13-E23</f>
        <v>4821.5</v>
      </c>
      <c r="F14" s="95">
        <f>+F13-F23</f>
        <v>4883.8</v>
      </c>
      <c r="G14" s="95">
        <f>+G13-G23</f>
        <v>5382.6</v>
      </c>
      <c r="H14" s="95">
        <f>+H13-H23</f>
        <v>5730.7000000000007</v>
      </c>
      <c r="I14" s="97">
        <f>+I13-I23</f>
        <v>6103.2000000000007</v>
      </c>
      <c r="J14" s="96">
        <f>+J13-J23</f>
        <v>6742.5999999999995</v>
      </c>
      <c r="K14" s="95">
        <f>+K13-K23</f>
        <v>7029.2000000000007</v>
      </c>
      <c r="L14" s="94">
        <f>+L13-L23</f>
        <v>7386.3194999999996</v>
      </c>
    </row>
    <row r="15" spans="1:12" ht="15.75">
      <c r="A15" s="75" t="s">
        <v>22</v>
      </c>
      <c r="B15" s="29"/>
      <c r="C15" s="28"/>
      <c r="D15" s="28"/>
      <c r="E15" s="28"/>
      <c r="F15" s="28"/>
      <c r="G15" s="28"/>
      <c r="H15" s="24"/>
      <c r="I15" s="26"/>
      <c r="J15" s="25"/>
      <c r="K15" s="24"/>
      <c r="L15" s="23"/>
    </row>
    <row r="16" spans="1:12" ht="15.75">
      <c r="A16" s="88" t="s">
        <v>30</v>
      </c>
      <c r="B16" s="87">
        <v>403.8</v>
      </c>
      <c r="C16" s="86">
        <v>566.20000000000005</v>
      </c>
      <c r="D16" s="86">
        <v>666.3</v>
      </c>
      <c r="E16" s="86">
        <v>695.6</v>
      </c>
      <c r="F16" s="86">
        <v>599.70000000000005</v>
      </c>
      <c r="G16" s="86">
        <v>676.2</v>
      </c>
      <c r="H16" s="93">
        <v>804.8</v>
      </c>
      <c r="I16" s="92">
        <v>799.8</v>
      </c>
      <c r="J16" s="91">
        <v>909.7</v>
      </c>
      <c r="K16" s="90">
        <v>948.5</v>
      </c>
      <c r="L16" s="89">
        <v>970.25900000000001</v>
      </c>
    </row>
    <row r="17" spans="1:12" ht="15.75">
      <c r="A17" s="88" t="s">
        <v>29</v>
      </c>
      <c r="B17" s="87">
        <v>1336.6</v>
      </c>
      <c r="C17" s="86">
        <v>1405.4</v>
      </c>
      <c r="D17" s="86">
        <v>1512.3</v>
      </c>
      <c r="E17" s="85">
        <v>1824.7</v>
      </c>
      <c r="F17" s="85">
        <v>1874.4</v>
      </c>
      <c r="G17" s="85">
        <v>1982.2</v>
      </c>
      <c r="H17" s="84">
        <v>2128.6</v>
      </c>
      <c r="I17" s="83">
        <v>2258.8000000000002</v>
      </c>
      <c r="J17" s="82">
        <v>2426.9</v>
      </c>
      <c r="K17" s="81">
        <v>2639.7</v>
      </c>
      <c r="L17" s="80">
        <v>2744.7658999999994</v>
      </c>
    </row>
    <row r="18" spans="1:12" ht="15.75">
      <c r="A18" s="75" t="s">
        <v>28</v>
      </c>
      <c r="B18" s="29">
        <v>885.9</v>
      </c>
      <c r="C18" s="28">
        <v>977.8</v>
      </c>
      <c r="D18" s="28">
        <v>1122.3</v>
      </c>
      <c r="E18" s="27">
        <v>1326.5</v>
      </c>
      <c r="F18" s="27">
        <v>1512.7</v>
      </c>
      <c r="G18" s="27">
        <v>1705.2</v>
      </c>
      <c r="H18" s="41">
        <v>1758.4</v>
      </c>
      <c r="I18" s="43">
        <v>1805</v>
      </c>
      <c r="J18" s="74">
        <v>2057.9</v>
      </c>
      <c r="K18" s="73">
        <v>2308.6</v>
      </c>
      <c r="L18" s="72">
        <v>2465.7449999999999</v>
      </c>
    </row>
    <row r="19" spans="1:12" ht="15.75">
      <c r="A19" s="75" t="s">
        <v>27</v>
      </c>
      <c r="B19" s="29"/>
      <c r="C19" s="28"/>
      <c r="D19" s="28"/>
      <c r="E19" s="27">
        <v>8.5</v>
      </c>
      <c r="F19" s="27">
        <v>4.4000000000000004</v>
      </c>
      <c r="G19" s="27">
        <v>13.2</v>
      </c>
      <c r="H19" s="41">
        <v>19.3</v>
      </c>
      <c r="I19" s="43">
        <v>22</v>
      </c>
      <c r="J19" s="74">
        <v>21.4</v>
      </c>
      <c r="K19" s="73">
        <v>26.8</v>
      </c>
      <c r="L19" s="72">
        <v>28</v>
      </c>
    </row>
    <row r="20" spans="1:12" ht="15.75">
      <c r="A20" s="75" t="s">
        <v>26</v>
      </c>
      <c r="B20" s="29">
        <v>331.4</v>
      </c>
      <c r="C20" s="28">
        <v>359.6</v>
      </c>
      <c r="D20" s="28">
        <v>348</v>
      </c>
      <c r="E20" s="27">
        <v>400.6</v>
      </c>
      <c r="F20" s="27">
        <v>417.4</v>
      </c>
      <c r="G20" s="27">
        <v>473.1</v>
      </c>
      <c r="H20" s="41">
        <v>470.4</v>
      </c>
      <c r="I20" s="43">
        <v>479.7</v>
      </c>
      <c r="J20" s="74">
        <v>484.2</v>
      </c>
      <c r="K20" s="73">
        <v>421.5</v>
      </c>
      <c r="L20" s="72">
        <v>396.79999999999995</v>
      </c>
    </row>
    <row r="21" spans="1:12" ht="15.75">
      <c r="A21" s="75" t="s">
        <v>25</v>
      </c>
      <c r="B21" s="29">
        <v>133.9</v>
      </c>
      <c r="C21" s="28">
        <v>148.69999999999999</v>
      </c>
      <c r="D21" s="28">
        <v>115</v>
      </c>
      <c r="E21" s="27">
        <v>140.4</v>
      </c>
      <c r="F21" s="27">
        <v>141.80000000000001</v>
      </c>
      <c r="G21" s="27">
        <v>94.5</v>
      </c>
      <c r="H21" s="41">
        <v>76.7</v>
      </c>
      <c r="I21" s="43">
        <v>65.400000000000006</v>
      </c>
      <c r="J21" s="74">
        <v>70</v>
      </c>
      <c r="K21" s="73">
        <v>21.9</v>
      </c>
      <c r="L21" s="72">
        <v>70</v>
      </c>
    </row>
    <row r="22" spans="1:12" ht="15.75">
      <c r="A22" s="75" t="s">
        <v>24</v>
      </c>
      <c r="B22" s="25">
        <f>+B14-B16-B17-B18-B19-B20-B21</f>
        <v>220.20000000000013</v>
      </c>
      <c r="C22" s="24">
        <f>+C14-C16-C17-C18-C19-C20-C21</f>
        <v>236.69999999999976</v>
      </c>
      <c r="D22" s="24">
        <f>+D14-D16-D17-D18-D19-D20-D21</f>
        <v>265.00000000000045</v>
      </c>
      <c r="E22" s="24">
        <f>+E14-E16-E17-E18-E19-E20-E21</f>
        <v>425.19999999999982</v>
      </c>
      <c r="F22" s="24">
        <f>+F14-F16-F17-F18-F19-F20-F21</f>
        <v>333.40000000000026</v>
      </c>
      <c r="G22" s="24">
        <f>+G14-G16-G17-G18-G19-G20-G21</f>
        <v>438.20000000000061</v>
      </c>
      <c r="H22" s="24">
        <f>+H14-H16-H17-H18-H19-H20-H21</f>
        <v>472.50000000000063</v>
      </c>
      <c r="I22" s="26">
        <f>+I14-I16-I17-I18-I19-I20-I21</f>
        <v>672.50000000000034</v>
      </c>
      <c r="J22" s="24">
        <f>+J14-J16-J17-J18-J19-J20-J21</f>
        <v>772.49999999999932</v>
      </c>
      <c r="K22" s="79">
        <f>+K14-K16-K17-K18-K19-K20-K21</f>
        <v>662.20000000000107</v>
      </c>
      <c r="L22" s="23">
        <f>+L14-L16-L17-L18-L19-L20-L21</f>
        <v>710.74960000000033</v>
      </c>
    </row>
    <row r="23" spans="1:12" ht="15.75">
      <c r="A23" s="78" t="s">
        <v>23</v>
      </c>
      <c r="B23" s="18">
        <f>SUM(B25:B26)</f>
        <v>343.6</v>
      </c>
      <c r="C23" s="17">
        <f>SUM(C25:C26)</f>
        <v>360.7</v>
      </c>
      <c r="D23" s="17">
        <f>SUM(D25:D26)</f>
        <v>390.4</v>
      </c>
      <c r="E23" s="17">
        <f>SUM(E25:E26)</f>
        <v>472.70000000000005</v>
      </c>
      <c r="F23" s="17">
        <f>SUM(F25:F26)</f>
        <v>529.79999999999995</v>
      </c>
      <c r="G23" s="17">
        <f>SUM(G25:G26)</f>
        <v>483.5</v>
      </c>
      <c r="H23" s="17">
        <f>SUM(H25:H26)</f>
        <v>540.4</v>
      </c>
      <c r="I23" s="19">
        <f>SUM(I25:I26)</f>
        <v>590.40000000000009</v>
      </c>
      <c r="J23" s="18">
        <f>SUM(J25:J26)</f>
        <v>603.1</v>
      </c>
      <c r="K23" s="77">
        <f>SUM(K25:K26)</f>
        <v>831.9</v>
      </c>
      <c r="L23" s="16">
        <f>SUM(L25:L26)</f>
        <v>862.25800000000004</v>
      </c>
    </row>
    <row r="24" spans="1:12" ht="15.75">
      <c r="A24" s="75" t="s">
        <v>22</v>
      </c>
      <c r="B24" s="29"/>
      <c r="C24" s="28"/>
      <c r="D24" s="28"/>
      <c r="E24" s="28"/>
      <c r="F24" s="28"/>
      <c r="G24" s="28"/>
      <c r="H24" s="24"/>
      <c r="I24" s="26"/>
      <c r="J24" s="42"/>
      <c r="K24" s="76"/>
      <c r="L24" s="40"/>
    </row>
    <row r="25" spans="1:12" ht="15.75">
      <c r="A25" s="75" t="s">
        <v>21</v>
      </c>
      <c r="B25" s="29">
        <v>289.8</v>
      </c>
      <c r="C25" s="28">
        <v>310.89999999999998</v>
      </c>
      <c r="D25" s="28">
        <v>327.2</v>
      </c>
      <c r="E25" s="27">
        <v>394.3</v>
      </c>
      <c r="F25" s="27">
        <v>508.2</v>
      </c>
      <c r="G25" s="27">
        <v>421</v>
      </c>
      <c r="H25" s="24">
        <v>431.1</v>
      </c>
      <c r="I25" s="26">
        <v>460.6</v>
      </c>
      <c r="J25" s="74">
        <v>508.9</v>
      </c>
      <c r="K25" s="73">
        <v>695.8</v>
      </c>
      <c r="L25" s="72">
        <v>712.548</v>
      </c>
    </row>
    <row r="26" spans="1:12" ht="15.75">
      <c r="A26" s="75" t="s">
        <v>20</v>
      </c>
      <c r="B26" s="29">
        <v>53.8</v>
      </c>
      <c r="C26" s="28">
        <v>49.8</v>
      </c>
      <c r="D26" s="28">
        <v>63.2</v>
      </c>
      <c r="E26" s="27">
        <v>78.400000000000006</v>
      </c>
      <c r="F26" s="27">
        <v>21.6</v>
      </c>
      <c r="G26" s="27">
        <v>62.5</v>
      </c>
      <c r="H26" s="24">
        <v>109.3</v>
      </c>
      <c r="I26" s="26">
        <v>129.80000000000001</v>
      </c>
      <c r="J26" s="74">
        <v>94.2</v>
      </c>
      <c r="K26" s="73">
        <v>136.1</v>
      </c>
      <c r="L26" s="72">
        <f>K26*1.1</f>
        <v>149.71</v>
      </c>
    </row>
    <row r="27" spans="1:12" ht="15.75">
      <c r="A27" s="75"/>
      <c r="B27" s="29"/>
      <c r="C27" s="28"/>
      <c r="D27" s="28"/>
      <c r="E27" s="27"/>
      <c r="F27" s="27"/>
      <c r="G27" s="27"/>
      <c r="H27" s="24"/>
      <c r="I27" s="26"/>
      <c r="J27" s="74"/>
      <c r="K27" s="73"/>
      <c r="L27" s="72"/>
    </row>
    <row r="28" spans="1:12" s="54" customFormat="1" ht="15.75">
      <c r="A28" s="71" t="s">
        <v>19</v>
      </c>
      <c r="B28" s="68">
        <f>B3-B13</f>
        <v>-228.69999999999982</v>
      </c>
      <c r="C28" s="70">
        <f>C3-C13</f>
        <v>-237.00000000000045</v>
      </c>
      <c r="D28" s="70">
        <f>D3-D13</f>
        <v>-483.60000000000036</v>
      </c>
      <c r="E28" s="70">
        <f>E3-E13</f>
        <v>-763.19999999999982</v>
      </c>
      <c r="F28" s="70">
        <f>F3-F13</f>
        <v>-515.60000000000127</v>
      </c>
      <c r="G28" s="70">
        <f>G3-G13</f>
        <v>-325.5</v>
      </c>
      <c r="H28" s="70">
        <f>+H3-H13</f>
        <v>-172.50000000000091</v>
      </c>
      <c r="I28" s="69">
        <f>+I3-I13</f>
        <v>537.39999999999873</v>
      </c>
      <c r="J28" s="68">
        <f>+J3-J13</f>
        <v>157.60000000000036</v>
      </c>
      <c r="K28" s="67">
        <f>+K3-K13</f>
        <v>-1028.7000000000007</v>
      </c>
      <c r="L28" s="16">
        <f>+L3-L13</f>
        <v>-1040.5653899999998</v>
      </c>
    </row>
    <row r="29" spans="1:12" s="54" customFormat="1" ht="15.75">
      <c r="A29" s="66" t="s">
        <v>18</v>
      </c>
      <c r="B29" s="60">
        <f>B28/B36*100</f>
        <v>-2.3140512592202831</v>
      </c>
      <c r="C29" s="64">
        <f>C28/C36*100</f>
        <v>-2.2299829992704954</v>
      </c>
      <c r="D29" s="64">
        <f>D28/D36*100</f>
        <v>-4.4045091444417679</v>
      </c>
      <c r="E29" s="64">
        <f>E28/E36*100</f>
        <v>-6.4891486843959774</v>
      </c>
      <c r="F29" s="64">
        <f>F28/F36*100</f>
        <v>-4.0747316498557637</v>
      </c>
      <c r="G29" s="64">
        <f>G28/G36*100</f>
        <v>-2.4178701255236916</v>
      </c>
      <c r="H29" s="64">
        <f>H28/H36*100</f>
        <v>-1.194987288106246</v>
      </c>
      <c r="I29" s="65">
        <f>I28/I36*100</f>
        <v>3.3843227890749397</v>
      </c>
      <c r="J29" s="60">
        <f>J28/J36*100</f>
        <v>0.91372912801484452</v>
      </c>
      <c r="K29" s="64">
        <f>K28/K36*100</f>
        <v>-6.0702799988198199</v>
      </c>
      <c r="L29" s="63">
        <f>L28/L36*100</f>
        <v>-6.0073104967255055</v>
      </c>
    </row>
    <row r="30" spans="1:12" ht="15.75">
      <c r="A30" s="62"/>
      <c r="B30" s="53"/>
      <c r="C30" s="24"/>
      <c r="D30" s="24"/>
      <c r="E30" s="24"/>
      <c r="F30" s="24"/>
      <c r="G30" s="24"/>
      <c r="H30" s="24"/>
      <c r="I30" s="26"/>
      <c r="J30" s="25"/>
      <c r="K30" s="24"/>
      <c r="L30" s="8"/>
    </row>
    <row r="31" spans="1:12" ht="15.75">
      <c r="A31" s="22" t="s">
        <v>17</v>
      </c>
      <c r="B31" s="18">
        <f>B28+B20</f>
        <v>102.70000000000016</v>
      </c>
      <c r="C31" s="17">
        <f>C28+C20</f>
        <v>122.59999999999957</v>
      </c>
      <c r="D31" s="17">
        <f>D28+D20</f>
        <v>-135.60000000000036</v>
      </c>
      <c r="E31" s="17">
        <f>E28+E20</f>
        <v>-362.5999999999998</v>
      </c>
      <c r="F31" s="17">
        <f>F28+F20</f>
        <v>-98.200000000001296</v>
      </c>
      <c r="G31" s="17">
        <f>G28+G20</f>
        <v>147.60000000000002</v>
      </c>
      <c r="H31" s="17">
        <f>H28+H20</f>
        <v>297.89999999999907</v>
      </c>
      <c r="I31" s="19">
        <f>I28+I20</f>
        <v>1017.0999999999988</v>
      </c>
      <c r="J31" s="18">
        <f>J28+J20</f>
        <v>641.80000000000041</v>
      </c>
      <c r="K31" s="17">
        <f>K28+K20</f>
        <v>-607.20000000000073</v>
      </c>
      <c r="L31" s="16">
        <f>L28+L20</f>
        <v>-643.7653899999998</v>
      </c>
    </row>
    <row r="32" spans="1:12" s="54" customFormat="1" ht="15.75">
      <c r="A32" s="61" t="s">
        <v>16</v>
      </c>
      <c r="B32" s="60">
        <v>5813.5</v>
      </c>
      <c r="C32" s="59">
        <v>6252.7</v>
      </c>
      <c r="D32" s="59">
        <v>7096.3</v>
      </c>
      <c r="E32" s="59">
        <v>8108.4</v>
      </c>
      <c r="F32" s="59">
        <v>8882.6</v>
      </c>
      <c r="G32" s="59">
        <v>9299.7000000000007</v>
      </c>
      <c r="H32" s="59">
        <v>9330.9</v>
      </c>
      <c r="I32" s="58">
        <v>9261.5</v>
      </c>
      <c r="J32" s="57">
        <v>8346.74</v>
      </c>
      <c r="K32" s="56">
        <v>9527.2000000000007</v>
      </c>
      <c r="L32" s="40">
        <v>10558.883236470439</v>
      </c>
    </row>
    <row r="33" spans="1:12" s="54" customFormat="1" ht="15.75">
      <c r="A33" s="61" t="s">
        <v>15</v>
      </c>
      <c r="B33" s="60">
        <f>B32/B36*100</f>
        <v>58.822636622112491</v>
      </c>
      <c r="C33" s="59">
        <f>C32/C36*100</f>
        <v>58.832973415774681</v>
      </c>
      <c r="D33" s="59">
        <f>D32/D36*100</f>
        <v>64.631344585819051</v>
      </c>
      <c r="E33" s="59">
        <f>E32/E36*100</f>
        <v>68.942103239722684</v>
      </c>
      <c r="F33" s="59">
        <f>F32/F36*100</f>
        <v>70.198237690086728</v>
      </c>
      <c r="G33" s="59">
        <f>G32/G36*100</f>
        <v>69.079775134662597</v>
      </c>
      <c r="H33" s="59">
        <f>H32/H36*100</f>
        <v>64.639460212118905</v>
      </c>
      <c r="I33" s="58">
        <f>I32/I36*100</f>
        <v>58.325093991473068</v>
      </c>
      <c r="J33" s="57">
        <f>J32/J36*100</f>
        <v>48.392509276437842</v>
      </c>
      <c r="K33" s="56">
        <f>K32/K36*100</f>
        <v>56.21927831705662</v>
      </c>
      <c r="L33" s="55">
        <f>L32/L36*100</f>
        <v>60.957716554601014</v>
      </c>
    </row>
    <row r="34" spans="1:12" ht="15.75">
      <c r="A34" s="30"/>
      <c r="B34" s="53"/>
      <c r="C34" s="24"/>
      <c r="D34" s="24"/>
      <c r="E34" s="24"/>
      <c r="F34" s="24"/>
      <c r="G34" s="24"/>
      <c r="H34" s="24"/>
      <c r="I34" s="26"/>
      <c r="J34" s="42"/>
      <c r="K34" s="41"/>
      <c r="L34" s="8"/>
    </row>
    <row r="35" spans="1:12" ht="15.75">
      <c r="A35" s="39" t="s">
        <v>14</v>
      </c>
      <c r="B35" s="34">
        <v>11482.3</v>
      </c>
      <c r="C35" s="33">
        <v>11944.5</v>
      </c>
      <c r="D35" s="33">
        <v>12194.9</v>
      </c>
      <c r="E35" s="33">
        <v>12430</v>
      </c>
      <c r="F35" s="33">
        <v>12955.1</v>
      </c>
      <c r="G35" s="33">
        <v>13462.3</v>
      </c>
      <c r="H35" s="33">
        <v>14017.5</v>
      </c>
      <c r="I35" s="31">
        <v>14736.7</v>
      </c>
      <c r="J35" s="52">
        <v>15269.9</v>
      </c>
      <c r="K35" s="51">
        <v>15004.1</v>
      </c>
      <c r="L35" s="50">
        <v>15079.909684535631</v>
      </c>
    </row>
    <row r="36" spans="1:12" ht="15.75">
      <c r="A36" s="39" t="s">
        <v>13</v>
      </c>
      <c r="B36" s="34">
        <v>9883.1</v>
      </c>
      <c r="C36" s="33">
        <v>10627.883713801019</v>
      </c>
      <c r="D36" s="33">
        <v>10979.65707734482</v>
      </c>
      <c r="E36" s="33">
        <v>11761.172953783844</v>
      </c>
      <c r="F36" s="32">
        <v>12653.594010743072</v>
      </c>
      <c r="G36" s="32">
        <v>13462.261540185053</v>
      </c>
      <c r="H36" s="32">
        <v>14435.3</v>
      </c>
      <c r="I36" s="31">
        <v>15879.1</v>
      </c>
      <c r="J36" s="52">
        <v>17248</v>
      </c>
      <c r="K36" s="51">
        <v>16946.5</v>
      </c>
      <c r="L36" s="50">
        <v>17321.651520546446</v>
      </c>
    </row>
    <row r="37" spans="1:12" ht="15.75">
      <c r="A37" s="30" t="s">
        <v>12</v>
      </c>
      <c r="B37" s="49"/>
      <c r="C37" s="48"/>
      <c r="D37" s="48"/>
      <c r="E37" s="48"/>
      <c r="F37" s="48"/>
      <c r="G37" s="48"/>
      <c r="H37" s="48"/>
      <c r="I37" s="47"/>
      <c r="J37" s="46"/>
      <c r="K37" s="45"/>
      <c r="L37" s="44"/>
    </row>
    <row r="38" spans="1:12" ht="15.75">
      <c r="A38" s="30" t="s">
        <v>11</v>
      </c>
      <c r="B38" s="29">
        <v>6405.4</v>
      </c>
      <c r="C38" s="28">
        <v>6842.5</v>
      </c>
      <c r="D38" s="28">
        <v>7094.3</v>
      </c>
      <c r="E38" s="28">
        <v>7538.3</v>
      </c>
      <c r="F38" s="27">
        <v>8156.5</v>
      </c>
      <c r="G38" s="27">
        <v>8698.9</v>
      </c>
      <c r="H38" s="27">
        <v>9297.6</v>
      </c>
      <c r="I38" s="43">
        <v>10546.2</v>
      </c>
      <c r="J38" s="42">
        <v>11981.3</v>
      </c>
      <c r="K38" s="41">
        <v>11649.8</v>
      </c>
      <c r="L38" s="40">
        <v>12050.966880000002</v>
      </c>
    </row>
    <row r="39" spans="1:12" ht="15.75">
      <c r="A39" s="39" t="s">
        <v>10</v>
      </c>
      <c r="B39" s="34">
        <v>5387.7329250914954</v>
      </c>
      <c r="C39" s="33">
        <v>5730.2</v>
      </c>
      <c r="D39" s="33">
        <v>5743.7</v>
      </c>
      <c r="E39" s="33">
        <v>5669.7</v>
      </c>
      <c r="F39" s="32">
        <v>6357</v>
      </c>
      <c r="G39" s="32">
        <v>6850.5</v>
      </c>
      <c r="H39" s="32">
        <v>7471</v>
      </c>
      <c r="I39" s="38">
        <v>8605.7000000000007</v>
      </c>
      <c r="J39" s="37">
        <v>9701.6</v>
      </c>
      <c r="K39" s="32">
        <v>7654.4</v>
      </c>
      <c r="L39" s="36">
        <v>8312.3472050838736</v>
      </c>
    </row>
    <row r="40" spans="1:12" ht="15.75">
      <c r="A40" s="22" t="s">
        <v>9</v>
      </c>
      <c r="B40" s="18">
        <f>SUM(B38:B39)</f>
        <v>11793.132925091495</v>
      </c>
      <c r="C40" s="17">
        <f>SUM(C38:C39)</f>
        <v>12572.7</v>
      </c>
      <c r="D40" s="17">
        <f>SUM(D38:D39)</f>
        <v>12838</v>
      </c>
      <c r="E40" s="17">
        <f>SUM(E38:E39)</f>
        <v>13208</v>
      </c>
      <c r="F40" s="17">
        <f>SUM(F38:F39)</f>
        <v>14513.5</v>
      </c>
      <c r="G40" s="17">
        <f>SUM(G38:G39)</f>
        <v>15549.4</v>
      </c>
      <c r="H40" s="17">
        <f>SUM(H38:H39)</f>
        <v>16768.599999999999</v>
      </c>
      <c r="I40" s="19">
        <f>SUM(I38:I39)</f>
        <v>19151.900000000001</v>
      </c>
      <c r="J40" s="18">
        <f>SUM(J38:J39)</f>
        <v>21682.9</v>
      </c>
      <c r="K40" s="17">
        <f>SUM(K38:K39)</f>
        <v>19304.199999999997</v>
      </c>
      <c r="L40" s="16">
        <f>SUM(L38:L39)</f>
        <v>20363.314085083875</v>
      </c>
    </row>
    <row r="41" spans="1:12" ht="15.75">
      <c r="A41" s="35" t="s">
        <v>8</v>
      </c>
      <c r="B41" s="34" t="s">
        <v>7</v>
      </c>
      <c r="C41" s="33" t="s">
        <v>6</v>
      </c>
      <c r="D41" s="33" t="s">
        <v>5</v>
      </c>
      <c r="E41" s="33" t="s">
        <v>4</v>
      </c>
      <c r="F41" s="32" t="s">
        <v>3</v>
      </c>
      <c r="G41" s="32" t="s">
        <v>2</v>
      </c>
      <c r="H41" s="32">
        <v>6460.4</v>
      </c>
      <c r="I41" s="31">
        <v>6941</v>
      </c>
      <c r="J41" s="25">
        <v>7586.2</v>
      </c>
      <c r="K41" s="24">
        <v>7772.4</v>
      </c>
      <c r="L41" s="23">
        <v>7591</v>
      </c>
    </row>
    <row r="42" spans="1:12" ht="15.75">
      <c r="A42" s="30"/>
      <c r="B42" s="29"/>
      <c r="C42" s="28"/>
      <c r="D42" s="28"/>
      <c r="E42" s="28"/>
      <c r="F42" s="27"/>
      <c r="G42" s="27"/>
      <c r="H42" s="27"/>
      <c r="I42" s="26"/>
      <c r="J42" s="25"/>
      <c r="K42" s="24"/>
      <c r="L42" s="23"/>
    </row>
    <row r="43" spans="1:12" ht="15.75">
      <c r="A43" s="22" t="s">
        <v>1</v>
      </c>
      <c r="B43" s="21">
        <f>SUM(B5:B7)</f>
        <v>2955.9</v>
      </c>
      <c r="C43" s="20">
        <f>SUM(C5:C7)</f>
        <v>3280.3999999999996</v>
      </c>
      <c r="D43" s="20">
        <f>SUM(D5:D7)</f>
        <v>3421.6</v>
      </c>
      <c r="E43" s="20">
        <f>SUM(E5:E7)</f>
        <v>3869.7</v>
      </c>
      <c r="F43" s="20">
        <f>SUM(F5:F7)</f>
        <v>4115.0999999999995</v>
      </c>
      <c r="G43" s="20">
        <f>SUM(G5:G7)</f>
        <v>4626.1000000000004</v>
      </c>
      <c r="H43" s="20">
        <f>SUM(H5:H7)</f>
        <v>5229.3999999999996</v>
      </c>
      <c r="I43" s="19">
        <f>SUM(I5:I7)</f>
        <v>6451.7</v>
      </c>
      <c r="J43" s="18">
        <f>SUM(J5:J7)</f>
        <v>6721.7000000000007</v>
      </c>
      <c r="K43" s="17">
        <f>SUM(K5:K7)</f>
        <v>6001.8</v>
      </c>
      <c r="L43" s="16">
        <f>SUM(L6:L8)</f>
        <v>4507.8569799999996</v>
      </c>
    </row>
    <row r="44" spans="1:12" ht="15.75">
      <c r="A44" s="13"/>
      <c r="B44" s="12"/>
      <c r="C44" s="9"/>
      <c r="D44" s="9"/>
      <c r="E44" s="9"/>
      <c r="F44" s="9"/>
      <c r="G44" s="9"/>
      <c r="H44" s="9"/>
      <c r="I44" s="11"/>
      <c r="J44" s="10"/>
      <c r="K44" s="15"/>
      <c r="L44" s="14"/>
    </row>
    <row r="45" spans="1:12" ht="15.75">
      <c r="A45" s="13"/>
      <c r="B45" s="12"/>
      <c r="C45" s="9"/>
      <c r="D45" s="9"/>
      <c r="E45" s="9"/>
      <c r="F45" s="9"/>
      <c r="G45" s="9"/>
      <c r="H45" s="9"/>
      <c r="I45" s="11"/>
      <c r="J45" s="10"/>
      <c r="K45" s="9"/>
      <c r="L45" s="8"/>
    </row>
    <row r="46" spans="1:12" ht="16.5" thickBot="1">
      <c r="A46" s="7" t="s">
        <v>0</v>
      </c>
      <c r="B46" s="6">
        <v>0</v>
      </c>
      <c r="C46" s="5">
        <v>0</v>
      </c>
      <c r="D46" s="5">
        <v>34.172028827523519</v>
      </c>
      <c r="E46" s="5">
        <v>205.03217296514111</v>
      </c>
      <c r="F46" s="5">
        <v>136.68811531009408</v>
      </c>
      <c r="G46" s="5">
        <v>119.60210089633233</v>
      </c>
      <c r="H46" s="5">
        <v>0</v>
      </c>
      <c r="I46" s="4">
        <v>0</v>
      </c>
      <c r="J46" s="3">
        <v>0</v>
      </c>
      <c r="K46" s="2">
        <v>0</v>
      </c>
      <c r="L46" s="1">
        <v>0</v>
      </c>
    </row>
  </sheetData>
  <mergeCells count="1">
    <mergeCell ref="B1:K1"/>
  </mergeCells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2010-04-16T06:21:49Z</dcterms:created>
  <dcterms:modified xsi:type="dcterms:W3CDTF">2010-04-16T06:22:07Z</dcterms:modified>
</cp:coreProperties>
</file>